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Worksheet K-2021" sheetId="1" r:id="rId1"/>
  </sheets>
  <externalReferences>
    <externalReference r:id="rId4"/>
  </externalReferences>
  <definedNames>
    <definedName name="_AMO_UniqueIdentifier" hidden="1">"'61615691-7960-4b21-a50a-df953e161c02'"</definedName>
    <definedName name="_xlnm.Print_Area" localSheetId="0">'Worksheet K-2021'!$A$1:$P$51</definedName>
    <definedName name="t">'[1]2012 DP Budget Rev'!#REF!</definedName>
    <definedName name="tmpRankReport">'[1]2012 DP Budget Rev'!#REF!</definedName>
    <definedName name="Z_F9178CF5_6379_41DD_8C3C_0822A0BDB273_.wvu.PrintArea" localSheetId="0" hidden="1">'Worksheet K-2021'!$A$1:$P$51</definedName>
  </definedNames>
  <calcPr fullCalcOnLoad="1"/>
</workbook>
</file>

<file path=xl/sharedStrings.xml><?xml version="1.0" encoding="utf-8"?>
<sst xmlns="http://schemas.openxmlformats.org/spreadsheetml/2006/main" count="46" uniqueCount="23">
  <si>
    <t>OKLAHOMA GAS AND ELECTRIC COMPANY</t>
  </si>
  <si>
    <t>Worksheet K - 13 Month Average Balances and Long Term Debt Costs</t>
  </si>
  <si>
    <t xml:space="preserve"> I.  Plant &amp; Accumulated Depreciation Balances</t>
  </si>
  <si>
    <r>
      <t xml:space="preserve">Gross Plant  </t>
    </r>
    <r>
      <rPr>
        <sz val="11"/>
        <rFont val="Arial"/>
        <family val="2"/>
      </rPr>
      <t xml:space="preserve"> </t>
    </r>
    <r>
      <rPr>
        <sz val="9"/>
        <rFont val="Arial"/>
        <family val="2"/>
      </rPr>
      <t>(Note 1)</t>
    </r>
  </si>
  <si>
    <t>Line</t>
  </si>
  <si>
    <t>End. Balance</t>
  </si>
  <si>
    <t>13 Months</t>
  </si>
  <si>
    <t>No.</t>
  </si>
  <si>
    <t>Avg Balance</t>
  </si>
  <si>
    <t>Intangible</t>
  </si>
  <si>
    <t>Production-Redbud</t>
  </si>
  <si>
    <t>Production</t>
  </si>
  <si>
    <t>Transmission</t>
  </si>
  <si>
    <t>Distribution</t>
  </si>
  <si>
    <t>General Plant</t>
  </si>
  <si>
    <t>Total</t>
  </si>
  <si>
    <r>
      <t xml:space="preserve">Accumulated Depreciation and Amortization   </t>
    </r>
    <r>
      <rPr>
        <sz val="9"/>
        <rFont val="Arial"/>
        <family val="2"/>
      </rPr>
      <t>(Note 2)</t>
    </r>
  </si>
  <si>
    <r>
      <t xml:space="preserve">Net Plant   </t>
    </r>
    <r>
      <rPr>
        <sz val="9"/>
        <rFont val="Arial"/>
        <family val="2"/>
      </rPr>
      <t>(Gross Plant less Accumulated Depreciation and Amortization)</t>
    </r>
  </si>
  <si>
    <t>Notes:</t>
  </si>
  <si>
    <t>1. When calculating the Baseline ATRR, use the actual 13 month account balances for the year being trued-up.  When calculating the Projected ATRR, the values for "Gross Plant" shall include net plant additions.</t>
  </si>
  <si>
    <t>2. When calculating the Projected ATRR, the values for Accumulated Depreciation and Amortization shall include both accumulated depreciation and amortization on new plant projected to be in service as well as the accumulated depreciation and amortization on existing</t>
  </si>
  <si>
    <t xml:space="preserve">    plant through the end of the projected year.</t>
  </si>
  <si>
    <t>Page 1 of 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</si>
</sst>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0">
    <font>
      <sz val="10"/>
      <color theme="1"/>
      <name val="Arial"/>
      <family val="2"/>
    </font>
    <font>
      <sz val="11"/>
      <color indexed="8"/>
      <name val="Calibri"/>
      <family val="2"/>
    </font>
    <font>
      <sz val="10"/>
      <name val="Arial"/>
      <family val="2"/>
    </font>
    <font>
      <b/>
      <sz val="16"/>
      <name val="Arial"/>
      <family val="2"/>
    </font>
    <font>
      <b/>
      <sz val="10"/>
      <name val="Arial"/>
      <family val="2"/>
    </font>
    <font>
      <sz val="12"/>
      <name val="Arial"/>
      <family val="2"/>
    </font>
    <font>
      <b/>
      <sz val="12"/>
      <name val="Arial"/>
      <family val="2"/>
    </font>
    <font>
      <sz val="11"/>
      <name val="Arial"/>
      <family val="2"/>
    </font>
    <font>
      <b/>
      <sz val="11"/>
      <name val="Arial"/>
      <family val="2"/>
    </font>
    <font>
      <sz val="9"/>
      <name val="Arial"/>
      <family val="2"/>
    </font>
    <font>
      <b/>
      <u val="single"/>
      <sz val="10"/>
      <name val="Arial"/>
      <family val="2"/>
    </font>
    <font>
      <sz val="10"/>
      <color indexed="12"/>
      <name val="Arial"/>
      <family val="2"/>
    </font>
    <font>
      <u val="single"/>
      <sz val="10"/>
      <name val="Arial"/>
      <family val="2"/>
    </font>
    <font>
      <u val="single"/>
      <sz val="10"/>
      <color indexed="12"/>
      <name val="Arial"/>
      <family val="2"/>
    </font>
    <font>
      <sz val="10"/>
      <color indexed="8"/>
      <name val="Arial"/>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right style="thin"/>
      <top/>
      <bottom/>
    </border>
    <border>
      <left style="thin"/>
      <right style="thin"/>
      <top style="thin"/>
      <bottom style="thin"/>
    </border>
    <border>
      <left/>
      <right style="thin"/>
      <top style="thin"/>
      <bottom style="thin"/>
    </border>
    <border>
      <left style="thin"/>
      <right style="thin"/>
      <top/>
      <bottom/>
    </border>
    <border>
      <left style="thin"/>
      <right/>
      <top/>
      <bottom style="thin"/>
    </border>
    <border>
      <left/>
      <right/>
      <top style="thin"/>
      <bottom style="thin"/>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3" fillId="0" borderId="0" xfId="58" applyFont="1">
      <alignment/>
      <protection/>
    </xf>
    <xf numFmtId="0" fontId="4" fillId="0" borderId="0" xfId="58" applyFont="1">
      <alignment/>
      <protection/>
    </xf>
    <xf numFmtId="0" fontId="2" fillId="0" borderId="0" xfId="58" applyFont="1" applyAlignment="1">
      <alignment horizontal="center"/>
      <protection/>
    </xf>
    <xf numFmtId="0" fontId="2" fillId="0" borderId="0" xfId="58" applyFont="1">
      <alignment/>
      <protection/>
    </xf>
    <xf numFmtId="0" fontId="3" fillId="0" borderId="0" xfId="58" applyFont="1" applyFill="1">
      <alignment/>
      <protection/>
    </xf>
    <xf numFmtId="0" fontId="5" fillId="0" borderId="0" xfId="58" applyFont="1">
      <alignment/>
      <protection/>
    </xf>
    <xf numFmtId="0" fontId="6" fillId="0" borderId="0" xfId="58" applyFont="1">
      <alignment/>
      <protection/>
    </xf>
    <xf numFmtId="0" fontId="5" fillId="0" borderId="0" xfId="58" applyFont="1" applyAlignment="1">
      <alignment horizontal="center"/>
      <protection/>
    </xf>
    <xf numFmtId="3" fontId="2" fillId="0" borderId="0" xfId="58" applyNumberFormat="1" applyFont="1" applyAlignment="1">
      <alignment horizontal="center"/>
      <protection/>
    </xf>
    <xf numFmtId="0" fontId="7" fillId="0" borderId="0" xfId="58" applyFont="1" applyAlignment="1">
      <alignment horizontal="center"/>
      <protection/>
    </xf>
    <xf numFmtId="0" fontId="8" fillId="0" borderId="10" xfId="58" applyFont="1" applyBorder="1">
      <alignment/>
      <protection/>
    </xf>
    <xf numFmtId="0" fontId="8" fillId="0" borderId="0" xfId="58" applyFont="1" applyBorder="1" applyAlignment="1">
      <alignment/>
      <protection/>
    </xf>
    <xf numFmtId="0" fontId="7" fillId="0" borderId="0" xfId="58" applyFont="1">
      <alignment/>
      <protection/>
    </xf>
    <xf numFmtId="0" fontId="4" fillId="0" borderId="11" xfId="58" applyFont="1" applyBorder="1">
      <alignment/>
      <protection/>
    </xf>
    <xf numFmtId="0" fontId="4" fillId="0" borderId="12" xfId="58" applyFont="1" applyBorder="1" applyAlignment="1">
      <alignment horizontal="center"/>
      <protection/>
    </xf>
    <xf numFmtId="0" fontId="10" fillId="0" borderId="13" xfId="58" applyFont="1" applyBorder="1" applyAlignment="1">
      <alignment horizontal="center"/>
      <protection/>
    </xf>
    <xf numFmtId="0" fontId="10" fillId="0" borderId="12" xfId="58" applyFont="1" applyBorder="1" applyAlignment="1">
      <alignment horizontal="center"/>
      <protection/>
    </xf>
    <xf numFmtId="0" fontId="4" fillId="0" borderId="14" xfId="58" applyFont="1" applyFill="1" applyBorder="1" applyAlignment="1">
      <alignment horizontal="center"/>
      <protection/>
    </xf>
    <xf numFmtId="0" fontId="4" fillId="0" borderId="0" xfId="58" applyFont="1" applyBorder="1">
      <alignment/>
      <protection/>
    </xf>
    <xf numFmtId="164" fontId="4" fillId="0" borderId="11" xfId="58" applyNumberFormat="1" applyFont="1" applyBorder="1">
      <alignment/>
      <protection/>
    </xf>
    <xf numFmtId="164" fontId="4" fillId="0" borderId="15" xfId="58" applyNumberFormat="1" applyFont="1" applyBorder="1" applyAlignment="1">
      <alignment horizontal="center"/>
      <protection/>
    </xf>
    <xf numFmtId="164" fontId="4" fillId="0" borderId="16" xfId="58" applyNumberFormat="1" applyFont="1" applyBorder="1" applyAlignment="1">
      <alignment horizontal="center"/>
      <protection/>
    </xf>
    <xf numFmtId="164" fontId="4" fillId="0" borderId="17" xfId="58" applyNumberFormat="1" applyFont="1" applyFill="1" applyBorder="1" applyAlignment="1">
      <alignment horizontal="center"/>
      <protection/>
    </xf>
    <xf numFmtId="164" fontId="4" fillId="0" borderId="0" xfId="58" applyNumberFormat="1" applyFont="1" applyBorder="1">
      <alignment/>
      <protection/>
    </xf>
    <xf numFmtId="164" fontId="4" fillId="0" borderId="0" xfId="58" applyNumberFormat="1" applyFont="1">
      <alignment/>
      <protection/>
    </xf>
    <xf numFmtId="0" fontId="4" fillId="0" borderId="12" xfId="58" applyFont="1" applyBorder="1">
      <alignment/>
      <protection/>
    </xf>
    <xf numFmtId="3" fontId="2" fillId="0" borderId="18" xfId="58" applyNumberFormat="1" applyFont="1" applyFill="1" applyBorder="1" applyAlignment="1">
      <alignment horizontal="right"/>
      <protection/>
    </xf>
    <xf numFmtId="0" fontId="2" fillId="0" borderId="0" xfId="58" applyFont="1" applyBorder="1">
      <alignment/>
      <protection/>
    </xf>
    <xf numFmtId="0" fontId="4" fillId="0" borderId="19" xfId="58" applyFont="1" applyBorder="1">
      <alignment/>
      <protection/>
    </xf>
    <xf numFmtId="3" fontId="2" fillId="0" borderId="20" xfId="58" applyNumberFormat="1" applyFont="1" applyFill="1" applyBorder="1" applyAlignment="1">
      <alignment horizontal="right"/>
      <protection/>
    </xf>
    <xf numFmtId="0" fontId="4" fillId="0" borderId="21" xfId="58" applyFont="1" applyBorder="1">
      <alignment/>
      <protection/>
    </xf>
    <xf numFmtId="3" fontId="12" fillId="0" borderId="20" xfId="58" applyNumberFormat="1" applyFont="1" applyFill="1" applyBorder="1" applyAlignment="1">
      <alignment horizontal="right"/>
      <protection/>
    </xf>
    <xf numFmtId="0" fontId="4" fillId="0" borderId="15" xfId="58" applyFont="1" applyBorder="1" applyAlignment="1">
      <alignment horizontal="center"/>
      <protection/>
    </xf>
    <xf numFmtId="3" fontId="2" fillId="0" borderId="15" xfId="58" applyNumberFormat="1" applyFont="1" applyBorder="1" applyAlignment="1">
      <alignment/>
      <protection/>
    </xf>
    <xf numFmtId="3" fontId="2" fillId="0" borderId="16" xfId="58" applyNumberFormat="1" applyFont="1" applyBorder="1" applyAlignment="1">
      <alignment/>
      <protection/>
    </xf>
    <xf numFmtId="3" fontId="2" fillId="0" borderId="19" xfId="58" applyNumberFormat="1" applyFont="1" applyBorder="1" applyAlignment="1">
      <alignment/>
      <protection/>
    </xf>
    <xf numFmtId="0" fontId="4" fillId="0" borderId="22" xfId="58" applyFont="1" applyBorder="1">
      <alignment/>
      <protection/>
    </xf>
    <xf numFmtId="3" fontId="49" fillId="0" borderId="16" xfId="58" applyNumberFormat="1" applyFont="1" applyBorder="1" applyAlignment="1">
      <alignment horizontal="center"/>
      <protection/>
    </xf>
    <xf numFmtId="3" fontId="2" fillId="0" borderId="16" xfId="58" applyNumberFormat="1" applyFont="1" applyBorder="1" applyAlignment="1">
      <alignment horizontal="center"/>
      <protection/>
    </xf>
    <xf numFmtId="3" fontId="2" fillId="0" borderId="0" xfId="58" applyNumberFormat="1" applyFont="1" applyBorder="1" applyAlignment="1">
      <alignment horizontal="center"/>
      <protection/>
    </xf>
    <xf numFmtId="0" fontId="4" fillId="0" borderId="0" xfId="58" applyFont="1" applyAlignment="1">
      <alignment horizontal="center"/>
      <protection/>
    </xf>
    <xf numFmtId="164" fontId="4" fillId="0" borderId="0" xfId="58" applyNumberFormat="1" applyFont="1" applyAlignment="1">
      <alignment horizontal="center"/>
      <protection/>
    </xf>
    <xf numFmtId="3" fontId="2" fillId="0" borderId="21" xfId="58" applyNumberFormat="1" applyFont="1" applyFill="1" applyBorder="1" applyAlignment="1">
      <alignment/>
      <protection/>
    </xf>
    <xf numFmtId="3" fontId="2" fillId="0" borderId="0" xfId="58" applyNumberFormat="1" applyFont="1" applyFill="1" applyBorder="1" applyAlignment="1">
      <alignment/>
      <protection/>
    </xf>
    <xf numFmtId="3" fontId="2" fillId="0" borderId="19" xfId="58" applyNumberFormat="1" applyFont="1" applyFill="1" applyBorder="1" applyAlignment="1">
      <alignment horizontal="right"/>
      <protection/>
    </xf>
    <xf numFmtId="3" fontId="2" fillId="0" borderId="19" xfId="58" applyNumberFormat="1" applyFont="1" applyFill="1" applyBorder="1" applyAlignment="1">
      <alignment/>
      <protection/>
    </xf>
    <xf numFmtId="3" fontId="2" fillId="0" borderId="23" xfId="58" applyNumberFormat="1" applyFont="1" applyFill="1" applyBorder="1" applyAlignment="1">
      <alignment/>
      <protection/>
    </xf>
    <xf numFmtId="3" fontId="12" fillId="0" borderId="19" xfId="58" applyNumberFormat="1" applyFont="1" applyFill="1" applyBorder="1" applyAlignment="1">
      <alignment horizontal="right"/>
      <protection/>
    </xf>
    <xf numFmtId="3" fontId="2" fillId="0" borderId="24" xfId="58" applyNumberFormat="1" applyFont="1" applyBorder="1" applyAlignment="1">
      <alignment/>
      <protection/>
    </xf>
    <xf numFmtId="3" fontId="2" fillId="0" borderId="17" xfId="58" applyNumberFormat="1" applyFont="1" applyBorder="1" applyAlignment="1">
      <alignment horizontal="center"/>
      <protection/>
    </xf>
    <xf numFmtId="3" fontId="12" fillId="0" borderId="19" xfId="58" applyNumberFormat="1" applyFont="1" applyFill="1" applyBorder="1" applyAlignment="1">
      <alignment/>
      <protection/>
    </xf>
    <xf numFmtId="3" fontId="12" fillId="0" borderId="23" xfId="58" applyNumberFormat="1" applyFont="1" applyFill="1" applyBorder="1" applyAlignment="1">
      <alignment/>
      <protection/>
    </xf>
    <xf numFmtId="3" fontId="11" fillId="33" borderId="21" xfId="58" applyNumberFormat="1" applyFont="1" applyFill="1" applyBorder="1" applyAlignment="1">
      <alignment horizontal="right"/>
      <protection/>
    </xf>
    <xf numFmtId="3" fontId="11" fillId="33" borderId="0" xfId="58" applyNumberFormat="1" applyFont="1" applyFill="1" applyBorder="1" applyAlignment="1">
      <alignment horizontal="right"/>
      <protection/>
    </xf>
    <xf numFmtId="3" fontId="11" fillId="33" borderId="19" xfId="58" applyNumberFormat="1" applyFont="1" applyFill="1" applyBorder="1" applyAlignment="1">
      <alignment horizontal="right"/>
      <protection/>
    </xf>
    <xf numFmtId="3" fontId="11" fillId="33" borderId="12" xfId="58" applyNumberFormat="1" applyFont="1" applyFill="1" applyBorder="1" applyAlignment="1">
      <alignment horizontal="right"/>
      <protection/>
    </xf>
    <xf numFmtId="3" fontId="11" fillId="33" borderId="10" xfId="58" applyNumberFormat="1" applyFont="1" applyFill="1" applyBorder="1" applyAlignment="1">
      <alignment horizontal="right"/>
      <protection/>
    </xf>
    <xf numFmtId="3" fontId="13" fillId="33" borderId="19" xfId="58" applyNumberFormat="1" applyFont="1" applyFill="1" applyBorder="1" applyAlignment="1">
      <alignment horizontal="right"/>
      <protection/>
    </xf>
    <xf numFmtId="3" fontId="13" fillId="33" borderId="23" xfId="58" applyNumberFormat="1" applyFont="1" applyFill="1" applyBorder="1" applyAlignment="1">
      <alignment horizontal="right"/>
      <protection/>
    </xf>
    <xf numFmtId="3" fontId="13" fillId="33" borderId="24" xfId="58" applyNumberFormat="1" applyFont="1" applyFill="1" applyBorder="1" applyAlignment="1">
      <alignment horizontal="right"/>
      <protection/>
    </xf>
    <xf numFmtId="3" fontId="11" fillId="33" borderId="21" xfId="58" applyNumberFormat="1" applyFont="1" applyFill="1" applyBorder="1" applyAlignment="1">
      <alignment/>
      <protection/>
    </xf>
    <xf numFmtId="3" fontId="11" fillId="33" borderId="19" xfId="58" applyNumberFormat="1" applyFont="1" applyFill="1" applyBorder="1" applyAlignment="1">
      <alignment/>
      <protection/>
    </xf>
    <xf numFmtId="3" fontId="13" fillId="33" borderId="19" xfId="58" applyNumberFormat="1" applyFont="1" applyFill="1" applyBorder="1" applyAlignment="1">
      <alignment/>
      <protection/>
    </xf>
    <xf numFmtId="0" fontId="8" fillId="0" borderId="13" xfId="58" applyFont="1" applyBorder="1" applyAlignment="1">
      <alignment horizontal="center"/>
      <protection/>
    </xf>
    <xf numFmtId="0" fontId="8" fillId="0" borderId="14" xfId="58"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2 10 7"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M\2012\SI%20Budget\2012%20Cap%20Red\Heat%20Map%202012%20Level%204%20Cap%20Red%2020120322%20r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vel 4"/>
      <sheetName val="Level 3"/>
      <sheetName val="Level 2"/>
      <sheetName val="Level 1"/>
      <sheetName val="Key"/>
      <sheetName val="2012 Plan List"/>
      <sheetName val="Targets"/>
      <sheetName val="2012 ACLM Budget Re"/>
      <sheetName val="2012 DP Budget Rev"/>
      <sheetName val="9-26-11 Mtg"/>
      <sheetName val="Definitions"/>
      <sheetName val="Action Plan"/>
      <sheetName val="2012 Rollup Schedule"/>
      <sheetName val="Labor Activity Plan"/>
      <sheetName val="Labor %"/>
      <sheetName val="Buller Opinion"/>
      <sheetName val="Sheet1"/>
      <sheetName val="O&amp;M Cut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U53"/>
  <sheetViews>
    <sheetView tabSelected="1" view="pageBreakPreview" zoomScale="85" zoomScaleNormal="85" zoomScaleSheetLayoutView="85" zoomScalePageLayoutView="0" workbookViewId="0" topLeftCell="A1">
      <selection activeCell="O44" sqref="O44"/>
    </sheetView>
  </sheetViews>
  <sheetFormatPr defaultColWidth="9.140625" defaultRowHeight="12.75"/>
  <cols>
    <col min="1" max="1" width="3.8515625" style="4" customWidth="1"/>
    <col min="2" max="2" width="18.00390625" style="2" customWidth="1"/>
    <col min="3" max="8" width="13.7109375" style="3" bestFit="1" customWidth="1"/>
    <col min="9" max="9" width="14.7109375" style="3" customWidth="1"/>
    <col min="10" max="10" width="13.7109375" style="3" bestFit="1" customWidth="1"/>
    <col min="11" max="16" width="14.7109375" style="3" customWidth="1"/>
    <col min="17" max="17" width="15.28125" style="4" bestFit="1" customWidth="1"/>
    <col min="18" max="18" width="10.28125" style="4" bestFit="1" customWidth="1"/>
    <col min="19" max="16384" width="9.140625" style="4" customWidth="1"/>
  </cols>
  <sheetData>
    <row r="1" spans="1:16" ht="20.25">
      <c r="A1" s="1" t="s">
        <v>0</v>
      </c>
      <c r="P1" s="3" t="s">
        <v>22</v>
      </c>
    </row>
    <row r="3" ht="20.25">
      <c r="A3" s="5" t="s">
        <v>1</v>
      </c>
    </row>
    <row r="4" ht="13.5" customHeight="1"/>
    <row r="6" spans="2:16" s="6" customFormat="1" ht="15.75">
      <c r="B6" s="7" t="s">
        <v>2</v>
      </c>
      <c r="C6" s="8"/>
      <c r="D6" s="8"/>
      <c r="E6" s="8"/>
      <c r="F6" s="8"/>
      <c r="G6" s="8"/>
      <c r="H6" s="8"/>
      <c r="I6" s="8"/>
      <c r="J6" s="8"/>
      <c r="K6" s="8"/>
      <c r="L6" s="8"/>
      <c r="M6" s="8"/>
      <c r="N6" s="8"/>
      <c r="O6" s="8"/>
      <c r="P6" s="8"/>
    </row>
    <row r="7" spans="4:16" ht="12.75">
      <c r="D7" s="9"/>
      <c r="E7" s="9"/>
      <c r="F7" s="9"/>
      <c r="G7" s="9"/>
      <c r="H7" s="9"/>
      <c r="I7" s="9"/>
      <c r="J7" s="9"/>
      <c r="K7" s="9"/>
      <c r="L7" s="9"/>
      <c r="M7" s="9"/>
      <c r="N7" s="9"/>
      <c r="O7" s="9"/>
      <c r="P7" s="9"/>
    </row>
    <row r="8" ht="12.75">
      <c r="O8" s="9"/>
    </row>
    <row r="9" spans="1:21" s="13" customFormat="1" ht="15">
      <c r="A9" s="10"/>
      <c r="B9" s="11"/>
      <c r="C9" s="64" t="s">
        <v>3</v>
      </c>
      <c r="D9" s="64"/>
      <c r="E9" s="64"/>
      <c r="F9" s="64"/>
      <c r="G9" s="64"/>
      <c r="H9" s="64"/>
      <c r="I9" s="64"/>
      <c r="J9" s="64"/>
      <c r="K9" s="64"/>
      <c r="L9" s="64"/>
      <c r="M9" s="64"/>
      <c r="N9" s="64"/>
      <c r="O9" s="64"/>
      <c r="P9" s="65"/>
      <c r="Q9" s="12"/>
      <c r="R9" s="12"/>
      <c r="S9" s="12"/>
      <c r="T9" s="12"/>
      <c r="U9" s="12"/>
    </row>
    <row r="10" spans="1:21" s="2" customFormat="1" ht="12.75">
      <c r="A10" s="3" t="s">
        <v>4</v>
      </c>
      <c r="B10" s="14"/>
      <c r="C10" s="15" t="s">
        <v>5</v>
      </c>
      <c r="D10" s="16"/>
      <c r="E10" s="17"/>
      <c r="F10" s="16"/>
      <c r="G10" s="17"/>
      <c r="H10" s="16"/>
      <c r="I10" s="17"/>
      <c r="J10" s="16"/>
      <c r="K10" s="17"/>
      <c r="L10" s="16"/>
      <c r="M10" s="17"/>
      <c r="N10" s="16"/>
      <c r="O10" s="15" t="s">
        <v>5</v>
      </c>
      <c r="P10" s="18" t="s">
        <v>6</v>
      </c>
      <c r="Q10" s="19"/>
      <c r="R10" s="19"/>
      <c r="S10" s="19"/>
      <c r="T10" s="19"/>
      <c r="U10" s="19"/>
    </row>
    <row r="11" spans="1:21" s="25" customFormat="1" ht="12.75">
      <c r="A11" s="3" t="s">
        <v>7</v>
      </c>
      <c r="B11" s="20"/>
      <c r="C11" s="21">
        <v>44166</v>
      </c>
      <c r="D11" s="22">
        <v>44227</v>
      </c>
      <c r="E11" s="21">
        <v>44228</v>
      </c>
      <c r="F11" s="22">
        <v>44256</v>
      </c>
      <c r="G11" s="21">
        <v>44287</v>
      </c>
      <c r="H11" s="22">
        <v>44317</v>
      </c>
      <c r="I11" s="21">
        <v>44348</v>
      </c>
      <c r="J11" s="22">
        <v>44378</v>
      </c>
      <c r="K11" s="21">
        <v>44409</v>
      </c>
      <c r="L11" s="22">
        <v>44440</v>
      </c>
      <c r="M11" s="21">
        <v>44470</v>
      </c>
      <c r="N11" s="22">
        <v>44501</v>
      </c>
      <c r="O11" s="21">
        <v>44531</v>
      </c>
      <c r="P11" s="23" t="s">
        <v>8</v>
      </c>
      <c r="Q11" s="24"/>
      <c r="R11" s="24"/>
      <c r="S11" s="24"/>
      <c r="T11" s="24"/>
      <c r="U11" s="24"/>
    </row>
    <row r="12" spans="1:21" ht="12.75">
      <c r="A12" s="3">
        <v>1</v>
      </c>
      <c r="B12" s="26" t="s">
        <v>9</v>
      </c>
      <c r="C12" s="53">
        <v>244441798.62000003</v>
      </c>
      <c r="D12" s="54">
        <v>244818816.38000003</v>
      </c>
      <c r="E12" s="53">
        <v>245095210.68000004</v>
      </c>
      <c r="F12" s="53">
        <v>255242071.17000005</v>
      </c>
      <c r="G12" s="53">
        <v>257349010.38000003</v>
      </c>
      <c r="H12" s="53">
        <v>258529995.66000003</v>
      </c>
      <c r="I12" s="53">
        <v>263695033.69000003</v>
      </c>
      <c r="J12" s="53">
        <v>264328320.26000005</v>
      </c>
      <c r="K12" s="55">
        <v>266270527.2205556</v>
      </c>
      <c r="L12" s="55">
        <v>268212734.18111116</v>
      </c>
      <c r="M12" s="55">
        <v>270154941.1416667</v>
      </c>
      <c r="N12" s="55">
        <v>272097148.10222226</v>
      </c>
      <c r="O12" s="55">
        <v>274039355.0627778</v>
      </c>
      <c r="P12" s="27">
        <f aca="true" t="shared" si="0" ref="P12:P17">AVERAGE(C12:O12)</f>
        <v>260328843.2729488</v>
      </c>
      <c r="Q12" s="28"/>
      <c r="R12" s="28"/>
      <c r="S12" s="28"/>
      <c r="T12" s="28"/>
      <c r="U12" s="28"/>
    </row>
    <row r="13" spans="1:21" ht="12.75">
      <c r="A13" s="3">
        <f aca="true" t="shared" si="1" ref="A13:A18">A12+1</f>
        <v>2</v>
      </c>
      <c r="B13" s="29" t="s">
        <v>10</v>
      </c>
      <c r="C13" s="55">
        <v>423027914.3</v>
      </c>
      <c r="D13" s="55">
        <v>423135564.36999995</v>
      </c>
      <c r="E13" s="55">
        <v>423158287.26</v>
      </c>
      <c r="F13" s="55">
        <v>423256646.29</v>
      </c>
      <c r="G13" s="55">
        <v>423281824.21999997</v>
      </c>
      <c r="H13" s="55">
        <v>423426019.57</v>
      </c>
      <c r="I13" s="55">
        <v>424257167.6</v>
      </c>
      <c r="J13" s="55">
        <v>424277452.36</v>
      </c>
      <c r="K13" s="55">
        <v>424405608.06416667</v>
      </c>
      <c r="L13" s="55">
        <v>424533763.7683333</v>
      </c>
      <c r="M13" s="55">
        <v>424661919.47249997</v>
      </c>
      <c r="N13" s="55">
        <v>424790075.1766666</v>
      </c>
      <c r="O13" s="55">
        <v>424918230.88083327</v>
      </c>
      <c r="P13" s="30">
        <f t="shared" si="0"/>
        <v>423933113.3332692</v>
      </c>
      <c r="Q13" s="28"/>
      <c r="R13" s="28"/>
      <c r="S13" s="28"/>
      <c r="T13" s="28"/>
      <c r="U13" s="28"/>
    </row>
    <row r="14" spans="1:21" ht="12.75">
      <c r="A14" s="3">
        <f t="shared" si="1"/>
        <v>3</v>
      </c>
      <c r="B14" s="31" t="s">
        <v>11</v>
      </c>
      <c r="C14" s="53">
        <v>4983528624.92</v>
      </c>
      <c r="D14" s="53">
        <v>4992658973.910001</v>
      </c>
      <c r="E14" s="53">
        <v>4995769077.4800005</v>
      </c>
      <c r="F14" s="53">
        <v>4998198691.660002</v>
      </c>
      <c r="G14" s="53">
        <v>5001559755.760001</v>
      </c>
      <c r="H14" s="53">
        <v>5007443268.9400015</v>
      </c>
      <c r="I14" s="53">
        <v>5027866302.910001</v>
      </c>
      <c r="J14" s="53">
        <v>5028448423.9400015</v>
      </c>
      <c r="K14" s="55">
        <v>5039270978.831668</v>
      </c>
      <c r="L14" s="55">
        <v>5050093533.723334</v>
      </c>
      <c r="M14" s="55">
        <v>5070116088.615001</v>
      </c>
      <c r="N14" s="55">
        <v>5080938643.506667</v>
      </c>
      <c r="O14" s="55">
        <v>5099814045.398334</v>
      </c>
      <c r="P14" s="27">
        <f t="shared" si="0"/>
        <v>5028900493.04577</v>
      </c>
      <c r="Q14" s="28"/>
      <c r="R14" s="28"/>
      <c r="S14" s="28"/>
      <c r="T14" s="28"/>
      <c r="U14" s="28"/>
    </row>
    <row r="15" spans="1:21" ht="12.75">
      <c r="A15" s="3">
        <f t="shared" si="1"/>
        <v>4</v>
      </c>
      <c r="B15" s="29" t="s">
        <v>12</v>
      </c>
      <c r="C15" s="55">
        <v>2918494162.1699996</v>
      </c>
      <c r="D15" s="55">
        <v>2920479289.0299997</v>
      </c>
      <c r="E15" s="55">
        <v>2926721827.1699996</v>
      </c>
      <c r="F15" s="55">
        <v>2930293413.5699997</v>
      </c>
      <c r="G15" s="55">
        <v>2934752592.2699995</v>
      </c>
      <c r="H15" s="55">
        <v>2936249439.1799994</v>
      </c>
      <c r="I15" s="55">
        <v>2947091202.9899993</v>
      </c>
      <c r="J15" s="55">
        <v>2948568892.8999996</v>
      </c>
      <c r="K15" s="55">
        <v>2949735524.876666</v>
      </c>
      <c r="L15" s="55">
        <v>2982902156.8533325</v>
      </c>
      <c r="M15" s="55">
        <v>2984068788.829999</v>
      </c>
      <c r="N15" s="55">
        <v>2985235420.8066654</v>
      </c>
      <c r="O15" s="55">
        <v>3000203909.1533318</v>
      </c>
      <c r="P15" s="30">
        <f t="shared" si="0"/>
        <v>2951138201.523076</v>
      </c>
      <c r="Q15" s="28"/>
      <c r="R15" s="28"/>
      <c r="S15" s="28"/>
      <c r="T15" s="28"/>
      <c r="U15" s="28"/>
    </row>
    <row r="16" spans="1:21" ht="12.75">
      <c r="A16" s="3">
        <f t="shared" si="1"/>
        <v>5</v>
      </c>
      <c r="B16" s="31" t="s">
        <v>13</v>
      </c>
      <c r="C16" s="53">
        <v>4750372116.709998</v>
      </c>
      <c r="D16" s="54">
        <v>4765151293.19</v>
      </c>
      <c r="E16" s="56">
        <v>4796000521.2699995</v>
      </c>
      <c r="F16" s="54">
        <v>4834445087.26</v>
      </c>
      <c r="G16" s="56">
        <v>4852098534.39</v>
      </c>
      <c r="H16" s="54">
        <v>4877144592.22</v>
      </c>
      <c r="I16" s="57">
        <v>4926007334.01</v>
      </c>
      <c r="J16" s="57">
        <v>4942916213.46</v>
      </c>
      <c r="K16" s="55">
        <v>4963922656.509723</v>
      </c>
      <c r="L16" s="55">
        <v>4983807893.559445</v>
      </c>
      <c r="M16" s="55">
        <v>5004869678.609168</v>
      </c>
      <c r="N16" s="55">
        <v>5024280613.658891</v>
      </c>
      <c r="O16" s="55">
        <v>5155238016.341327</v>
      </c>
      <c r="P16" s="27">
        <f t="shared" si="0"/>
        <v>4913558042.399119</v>
      </c>
      <c r="Q16" s="28"/>
      <c r="R16" s="28"/>
      <c r="S16" s="28"/>
      <c r="T16" s="28"/>
      <c r="U16" s="28"/>
    </row>
    <row r="17" spans="1:21" ht="12.75">
      <c r="A17" s="3">
        <f t="shared" si="1"/>
        <v>6</v>
      </c>
      <c r="B17" s="29" t="s">
        <v>14</v>
      </c>
      <c r="C17" s="58">
        <v>474378265.87</v>
      </c>
      <c r="D17" s="59">
        <v>470677508.1</v>
      </c>
      <c r="E17" s="58">
        <v>471548476.05</v>
      </c>
      <c r="F17" s="59">
        <v>474239094.29</v>
      </c>
      <c r="G17" s="58">
        <v>482081671.74</v>
      </c>
      <c r="H17" s="59">
        <v>480747900.55</v>
      </c>
      <c r="I17" s="60">
        <v>486249298.88</v>
      </c>
      <c r="J17" s="60">
        <v>486795458.54</v>
      </c>
      <c r="K17" s="58">
        <v>488563487.56361115</v>
      </c>
      <c r="L17" s="58">
        <v>490331516.5872223</v>
      </c>
      <c r="M17" s="58">
        <v>492099545.6108334</v>
      </c>
      <c r="N17" s="58">
        <v>493867574.63444453</v>
      </c>
      <c r="O17" s="58">
        <v>524657729.02534264</v>
      </c>
      <c r="P17" s="32">
        <f t="shared" si="0"/>
        <v>485864425.18780416</v>
      </c>
      <c r="Q17" s="28"/>
      <c r="R17" s="28"/>
      <c r="S17" s="28"/>
      <c r="T17" s="28"/>
      <c r="U17" s="28"/>
    </row>
    <row r="18" spans="1:21" ht="12.75">
      <c r="A18" s="3">
        <f t="shared" si="1"/>
        <v>7</v>
      </c>
      <c r="B18" s="33" t="s">
        <v>15</v>
      </c>
      <c r="C18" s="34">
        <f>SUM(C12:C17)</f>
        <v>13794242882.589998</v>
      </c>
      <c r="D18" s="35">
        <f aca="true" t="shared" si="2" ref="D18:P18">SUM(D12:D17)</f>
        <v>13816921444.980001</v>
      </c>
      <c r="E18" s="34">
        <f t="shared" si="2"/>
        <v>13858293399.91</v>
      </c>
      <c r="F18" s="35">
        <f t="shared" si="2"/>
        <v>13915675004.240004</v>
      </c>
      <c r="G18" s="34">
        <f t="shared" si="2"/>
        <v>13951123388.76</v>
      </c>
      <c r="H18" s="35">
        <f t="shared" si="2"/>
        <v>13983541216.120003</v>
      </c>
      <c r="I18" s="34">
        <f t="shared" si="2"/>
        <v>14075166340.08</v>
      </c>
      <c r="J18" s="35">
        <f t="shared" si="2"/>
        <v>14095334761.460003</v>
      </c>
      <c r="K18" s="36">
        <f t="shared" si="2"/>
        <v>14132168783.066393</v>
      </c>
      <c r="L18" s="35">
        <f t="shared" si="2"/>
        <v>14199881598.67278</v>
      </c>
      <c r="M18" s="34">
        <f t="shared" si="2"/>
        <v>14245970962.27917</v>
      </c>
      <c r="N18" s="35">
        <f t="shared" si="2"/>
        <v>14281209475.885555</v>
      </c>
      <c r="O18" s="34">
        <f t="shared" si="2"/>
        <v>14478871285.861948</v>
      </c>
      <c r="P18" s="35">
        <f t="shared" si="2"/>
        <v>14063723118.761988</v>
      </c>
      <c r="Q18" s="28"/>
      <c r="R18" s="28"/>
      <c r="S18" s="28"/>
      <c r="T18" s="28"/>
      <c r="U18" s="28"/>
    </row>
    <row r="19" spans="1:21" ht="12.75">
      <c r="A19" s="3"/>
      <c r="B19" s="37"/>
      <c r="C19" s="38"/>
      <c r="D19" s="38"/>
      <c r="E19" s="38"/>
      <c r="F19" s="38"/>
      <c r="G19" s="38"/>
      <c r="H19" s="38"/>
      <c r="I19" s="38"/>
      <c r="J19" s="38"/>
      <c r="K19" s="39"/>
      <c r="L19" s="39"/>
      <c r="M19" s="39"/>
      <c r="N19" s="39"/>
      <c r="O19" s="39"/>
      <c r="P19" s="39"/>
      <c r="Q19" s="28"/>
      <c r="R19" s="28"/>
      <c r="S19" s="28"/>
      <c r="T19" s="28"/>
      <c r="U19" s="28"/>
    </row>
    <row r="20" spans="1:21" ht="12.75">
      <c r="A20" s="3"/>
      <c r="B20" s="19"/>
      <c r="C20" s="40"/>
      <c r="D20" s="40"/>
      <c r="E20" s="40"/>
      <c r="F20" s="40"/>
      <c r="G20" s="40"/>
      <c r="H20" s="40"/>
      <c r="I20" s="40"/>
      <c r="J20" s="40"/>
      <c r="K20" s="40"/>
      <c r="L20" s="40"/>
      <c r="M20" s="40"/>
      <c r="N20" s="40"/>
      <c r="O20" s="40"/>
      <c r="P20" s="40"/>
      <c r="Q20" s="28"/>
      <c r="R20" s="28"/>
      <c r="S20" s="28"/>
      <c r="T20" s="28"/>
      <c r="U20" s="28"/>
    </row>
    <row r="21" spans="1:21" ht="12.75">
      <c r="A21" s="3"/>
      <c r="C21" s="9"/>
      <c r="D21" s="9"/>
      <c r="E21" s="9"/>
      <c r="F21" s="9"/>
      <c r="G21" s="9"/>
      <c r="H21" s="9"/>
      <c r="I21" s="9"/>
      <c r="J21" s="9"/>
      <c r="K21" s="9"/>
      <c r="L21" s="9"/>
      <c r="M21" s="9"/>
      <c r="N21" s="9"/>
      <c r="O21" s="9"/>
      <c r="P21" s="9"/>
      <c r="Q21" s="28"/>
      <c r="R21" s="28"/>
      <c r="S21" s="28"/>
      <c r="T21" s="28"/>
      <c r="U21" s="28"/>
    </row>
    <row r="22" spans="1:21" s="13" customFormat="1" ht="15">
      <c r="A22" s="10"/>
      <c r="B22" s="11"/>
      <c r="C22" s="64" t="s">
        <v>16</v>
      </c>
      <c r="D22" s="64"/>
      <c r="E22" s="64"/>
      <c r="F22" s="64"/>
      <c r="G22" s="64"/>
      <c r="H22" s="64"/>
      <c r="I22" s="64"/>
      <c r="J22" s="64"/>
      <c r="K22" s="64"/>
      <c r="L22" s="64"/>
      <c r="M22" s="64"/>
      <c r="N22" s="64"/>
      <c r="O22" s="64"/>
      <c r="P22" s="65"/>
      <c r="Q22" s="12"/>
      <c r="R22" s="12"/>
      <c r="S22" s="12"/>
      <c r="T22" s="12"/>
      <c r="U22" s="12"/>
    </row>
    <row r="23" spans="1:21" s="2" customFormat="1" ht="12.75">
      <c r="A23" s="41"/>
      <c r="B23" s="14"/>
      <c r="C23" s="15" t="s">
        <v>5</v>
      </c>
      <c r="D23" s="16"/>
      <c r="E23" s="17"/>
      <c r="F23" s="16"/>
      <c r="G23" s="17"/>
      <c r="H23" s="16"/>
      <c r="I23" s="17"/>
      <c r="J23" s="16"/>
      <c r="K23" s="17"/>
      <c r="L23" s="16"/>
      <c r="M23" s="17"/>
      <c r="N23" s="16"/>
      <c r="O23" s="15" t="s">
        <v>5</v>
      </c>
      <c r="P23" s="18" t="s">
        <v>6</v>
      </c>
      <c r="Q23" s="19"/>
      <c r="R23" s="19"/>
      <c r="S23" s="19"/>
      <c r="T23" s="19"/>
      <c r="U23" s="19"/>
    </row>
    <row r="24" spans="1:21" s="25" customFormat="1" ht="12.75">
      <c r="A24" s="42"/>
      <c r="B24" s="20"/>
      <c r="C24" s="21">
        <f>C11</f>
        <v>44166</v>
      </c>
      <c r="D24" s="21">
        <f aca="true" t="shared" si="3" ref="D24:O24">D11</f>
        <v>44227</v>
      </c>
      <c r="E24" s="21">
        <f t="shared" si="3"/>
        <v>44228</v>
      </c>
      <c r="F24" s="21">
        <f t="shared" si="3"/>
        <v>44256</v>
      </c>
      <c r="G24" s="21">
        <f t="shared" si="3"/>
        <v>44287</v>
      </c>
      <c r="H24" s="21">
        <f t="shared" si="3"/>
        <v>44317</v>
      </c>
      <c r="I24" s="21">
        <f t="shared" si="3"/>
        <v>44348</v>
      </c>
      <c r="J24" s="21">
        <f t="shared" si="3"/>
        <v>44378</v>
      </c>
      <c r="K24" s="21">
        <f t="shared" si="3"/>
        <v>44409</v>
      </c>
      <c r="L24" s="21">
        <f t="shared" si="3"/>
        <v>44440</v>
      </c>
      <c r="M24" s="21">
        <f t="shared" si="3"/>
        <v>44470</v>
      </c>
      <c r="N24" s="21">
        <f t="shared" si="3"/>
        <v>44501</v>
      </c>
      <c r="O24" s="21">
        <f t="shared" si="3"/>
        <v>44531</v>
      </c>
      <c r="P24" s="23" t="s">
        <v>8</v>
      </c>
      <c r="Q24" s="24"/>
      <c r="R24" s="24"/>
      <c r="S24" s="24"/>
      <c r="T24" s="24"/>
      <c r="U24" s="24"/>
    </row>
    <row r="25" spans="1:21" ht="12.75">
      <c r="A25" s="3">
        <f>A18+1</f>
        <v>8</v>
      </c>
      <c r="B25" s="26" t="s">
        <v>9</v>
      </c>
      <c r="C25" s="61">
        <v>153865369.61999995</v>
      </c>
      <c r="D25" s="55">
        <v>155232979.37999997</v>
      </c>
      <c r="E25" s="55">
        <v>156603215.67999998</v>
      </c>
      <c r="F25" s="55">
        <v>158015403.17</v>
      </c>
      <c r="G25" s="55">
        <v>159476905.37999997</v>
      </c>
      <c r="H25" s="55">
        <v>160951234.34999996</v>
      </c>
      <c r="I25" s="55">
        <v>162451089.68999997</v>
      </c>
      <c r="J25" s="55">
        <v>163974350.25999996</v>
      </c>
      <c r="K25" s="55">
        <v>164972872.7440651</v>
      </c>
      <c r="L25" s="55">
        <v>165982587.69997314</v>
      </c>
      <c r="M25" s="55">
        <v>167003495.12772408</v>
      </c>
      <c r="N25" s="55">
        <v>168035595.02731794</v>
      </c>
      <c r="O25" s="55">
        <v>169078887.39875472</v>
      </c>
      <c r="P25" s="27">
        <f aca="true" t="shared" si="4" ref="P25:P30">AVERAGE(C25:O25)</f>
        <v>161972614.2713719</v>
      </c>
      <c r="Q25" s="28"/>
      <c r="R25" s="28"/>
      <c r="S25" s="28"/>
      <c r="T25" s="28"/>
      <c r="U25" s="28"/>
    </row>
    <row r="26" spans="1:21" ht="12.75">
      <c r="A26" s="3">
        <f aca="true" t="shared" si="5" ref="A26:A31">A25+1</f>
        <v>9</v>
      </c>
      <c r="B26" s="29" t="s">
        <v>10</v>
      </c>
      <c r="C26" s="62">
        <v>168099040.89769855</v>
      </c>
      <c r="D26" s="55">
        <v>169474941.50769857</v>
      </c>
      <c r="E26" s="55">
        <v>170924763.15769857</v>
      </c>
      <c r="F26" s="55">
        <v>172396888.80769858</v>
      </c>
      <c r="G26" s="55">
        <v>173874967.42769855</v>
      </c>
      <c r="H26" s="55">
        <v>175280602.39769858</v>
      </c>
      <c r="I26" s="55">
        <v>176810241.19769856</v>
      </c>
      <c r="J26" s="55">
        <v>178340836.79769856</v>
      </c>
      <c r="K26" s="55">
        <v>179589428.9597549</v>
      </c>
      <c r="L26" s="55">
        <v>180838486.3344232</v>
      </c>
      <c r="M26" s="55">
        <v>182088008.92170343</v>
      </c>
      <c r="N26" s="55">
        <v>183337996.72159556</v>
      </c>
      <c r="O26" s="55">
        <v>184588449.73409963</v>
      </c>
      <c r="P26" s="30">
        <f t="shared" si="4"/>
        <v>176588050.22024348</v>
      </c>
      <c r="Q26" s="28"/>
      <c r="R26" s="28"/>
      <c r="S26" s="28"/>
      <c r="T26" s="28"/>
      <c r="U26" s="28"/>
    </row>
    <row r="27" spans="1:21" ht="12.75">
      <c r="A27" s="3">
        <f t="shared" si="5"/>
        <v>10</v>
      </c>
      <c r="B27" s="31" t="s">
        <v>11</v>
      </c>
      <c r="C27" s="61">
        <v>2256164666.5489416</v>
      </c>
      <c r="D27" s="55">
        <v>2260655948.4289417</v>
      </c>
      <c r="E27" s="55">
        <v>2267784909.0489416</v>
      </c>
      <c r="F27" s="55">
        <v>2275232827.018941</v>
      </c>
      <c r="G27" s="55">
        <v>2281176460.9989414</v>
      </c>
      <c r="H27" s="55">
        <v>2288794442.7989416</v>
      </c>
      <c r="I27" s="55">
        <v>2286934567.338941</v>
      </c>
      <c r="J27" s="55">
        <v>2292962557.378942</v>
      </c>
      <c r="K27" s="55">
        <v>2300900560.0625973</v>
      </c>
      <c r="L27" s="55">
        <v>2308861984.4887967</v>
      </c>
      <c r="M27" s="55">
        <v>2316866740.931368</v>
      </c>
      <c r="N27" s="55">
        <v>2324894919.116483</v>
      </c>
      <c r="O27" s="55">
        <v>2332963946.6951056</v>
      </c>
      <c r="P27" s="27">
        <f t="shared" si="4"/>
        <v>2291861117.758145</v>
      </c>
      <c r="Q27" s="28"/>
      <c r="R27" s="28"/>
      <c r="S27" s="28"/>
      <c r="T27" s="28"/>
      <c r="U27" s="28"/>
    </row>
    <row r="28" spans="1:21" ht="12.75">
      <c r="A28" s="3">
        <f t="shared" si="5"/>
        <v>11</v>
      </c>
      <c r="B28" s="29" t="s">
        <v>12</v>
      </c>
      <c r="C28" s="62">
        <v>718206946.3820947</v>
      </c>
      <c r="D28" s="55">
        <v>722529669.4320947</v>
      </c>
      <c r="E28" s="55">
        <v>726761863.1720947</v>
      </c>
      <c r="F28" s="55">
        <v>730490881.8620948</v>
      </c>
      <c r="G28" s="55">
        <v>734453342.6920948</v>
      </c>
      <c r="H28" s="55">
        <v>738496680.3920947</v>
      </c>
      <c r="I28" s="55">
        <v>742465611.3820946</v>
      </c>
      <c r="J28" s="55">
        <v>746812885.5020947</v>
      </c>
      <c r="K28" s="55">
        <v>751136228.5366243</v>
      </c>
      <c r="L28" s="55">
        <v>755515223.1785516</v>
      </c>
      <c r="M28" s="55">
        <v>759896175.3585486</v>
      </c>
      <c r="N28" s="55">
        <v>764279085.0766156</v>
      </c>
      <c r="O28" s="55">
        <v>768687111.0150269</v>
      </c>
      <c r="P28" s="30">
        <f t="shared" si="4"/>
        <v>743056284.9217019</v>
      </c>
      <c r="Q28" s="28"/>
      <c r="R28" s="28"/>
      <c r="S28" s="28"/>
      <c r="T28" s="28"/>
      <c r="U28" s="28"/>
    </row>
    <row r="29" spans="1:21" ht="12.75">
      <c r="A29" s="3">
        <f t="shared" si="5"/>
        <v>12</v>
      </c>
      <c r="B29" s="31" t="s">
        <v>13</v>
      </c>
      <c r="C29" s="61">
        <v>1533451742.9262176</v>
      </c>
      <c r="D29" s="55">
        <v>1537951421.5304317</v>
      </c>
      <c r="E29" s="55">
        <v>1543529518.630432</v>
      </c>
      <c r="F29" s="55">
        <v>1547726439.9804318</v>
      </c>
      <c r="G29" s="55">
        <v>1548142046.350432</v>
      </c>
      <c r="H29" s="55">
        <v>1553656608.2104318</v>
      </c>
      <c r="I29" s="55">
        <v>1556734534.5404317</v>
      </c>
      <c r="J29" s="55">
        <v>1561585004.860432</v>
      </c>
      <c r="K29" s="55">
        <v>1569893253.2024512</v>
      </c>
      <c r="L29" s="55">
        <v>1578244666.6825268</v>
      </c>
      <c r="M29" s="55">
        <v>1586641799.2484303</v>
      </c>
      <c r="N29" s="55">
        <v>1595081067.3789802</v>
      </c>
      <c r="O29" s="55">
        <v>1603804606.4162405</v>
      </c>
      <c r="P29" s="27">
        <f t="shared" si="4"/>
        <v>1562803285.3813746</v>
      </c>
      <c r="Q29" s="28"/>
      <c r="R29" s="28"/>
      <c r="S29" s="28"/>
      <c r="T29" s="28"/>
      <c r="U29" s="28"/>
    </row>
    <row r="30" spans="1:21" ht="12.75">
      <c r="A30" s="3">
        <f t="shared" si="5"/>
        <v>13</v>
      </c>
      <c r="B30" s="29" t="s">
        <v>14</v>
      </c>
      <c r="C30" s="63">
        <v>183405601.45999998</v>
      </c>
      <c r="D30" s="58">
        <v>181807954.06000003</v>
      </c>
      <c r="E30" s="58">
        <v>183842993.78000006</v>
      </c>
      <c r="F30" s="58">
        <v>185849638.40000004</v>
      </c>
      <c r="G30" s="58">
        <v>187707821.93000004</v>
      </c>
      <c r="H30" s="58">
        <v>187299047.03000006</v>
      </c>
      <c r="I30" s="58">
        <v>189576517.64000005</v>
      </c>
      <c r="J30" s="58">
        <v>190056116.56000006</v>
      </c>
      <c r="K30" s="58">
        <v>190711624.76280934</v>
      </c>
      <c r="L30" s="58">
        <v>191375812.88759452</v>
      </c>
      <c r="M30" s="58">
        <v>192048680.93435565</v>
      </c>
      <c r="N30" s="58">
        <v>192730228.9030927</v>
      </c>
      <c r="O30" s="58">
        <v>193562937.3642034</v>
      </c>
      <c r="P30" s="32">
        <f t="shared" si="4"/>
        <v>188459613.51631197</v>
      </c>
      <c r="Q30" s="28"/>
      <c r="R30" s="28"/>
      <c r="S30" s="28"/>
      <c r="T30" s="28"/>
      <c r="U30" s="28"/>
    </row>
    <row r="31" spans="1:21" ht="12.75">
      <c r="A31" s="3">
        <f t="shared" si="5"/>
        <v>14</v>
      </c>
      <c r="B31" s="33" t="s">
        <v>15</v>
      </c>
      <c r="C31" s="34">
        <f>SUM(C25:C30)</f>
        <v>5013193367.834952</v>
      </c>
      <c r="D31" s="34">
        <f aca="true" t="shared" si="6" ref="D31:O31">SUM(D25:D30)</f>
        <v>5027652914.339168</v>
      </c>
      <c r="E31" s="34">
        <f t="shared" si="6"/>
        <v>5049447263.469167</v>
      </c>
      <c r="F31" s="34">
        <f t="shared" si="6"/>
        <v>5069712079.239165</v>
      </c>
      <c r="G31" s="34">
        <f t="shared" si="6"/>
        <v>5084831544.779167</v>
      </c>
      <c r="H31" s="34">
        <f t="shared" si="6"/>
        <v>5104478615.179167</v>
      </c>
      <c r="I31" s="34">
        <f t="shared" si="6"/>
        <v>5114972561.789166</v>
      </c>
      <c r="J31" s="34">
        <f t="shared" si="6"/>
        <v>5133731751.359168</v>
      </c>
      <c r="K31" s="34">
        <f t="shared" si="6"/>
        <v>5157203968.268303</v>
      </c>
      <c r="L31" s="34">
        <f t="shared" si="6"/>
        <v>5180818761.271866</v>
      </c>
      <c r="M31" s="34">
        <f t="shared" si="6"/>
        <v>5204544900.52213</v>
      </c>
      <c r="N31" s="34">
        <f t="shared" si="6"/>
        <v>5228358892.224084</v>
      </c>
      <c r="O31" s="34">
        <f t="shared" si="6"/>
        <v>5252685938.623431</v>
      </c>
      <c r="P31" s="35">
        <f>SUM(P25:P30)</f>
        <v>5124740966.069148</v>
      </c>
      <c r="Q31" s="28"/>
      <c r="R31" s="28"/>
      <c r="S31" s="28"/>
      <c r="T31" s="28"/>
      <c r="U31" s="28"/>
    </row>
    <row r="32" spans="1:21" ht="12.75">
      <c r="A32" s="3"/>
      <c r="B32" s="37"/>
      <c r="C32" s="38"/>
      <c r="D32" s="38"/>
      <c r="E32" s="38"/>
      <c r="F32" s="38"/>
      <c r="G32" s="38"/>
      <c r="H32" s="38"/>
      <c r="I32" s="38"/>
      <c r="J32" s="38"/>
      <c r="K32" s="39"/>
      <c r="L32" s="39"/>
      <c r="M32" s="39"/>
      <c r="N32" s="39"/>
      <c r="O32" s="39"/>
      <c r="P32" s="39"/>
      <c r="Q32" s="28"/>
      <c r="R32" s="28"/>
      <c r="S32" s="28"/>
      <c r="T32" s="28"/>
      <c r="U32" s="28"/>
    </row>
    <row r="33" spans="1:21" ht="12.75">
      <c r="A33" s="3"/>
      <c r="B33" s="19"/>
      <c r="C33" s="40"/>
      <c r="D33" s="40"/>
      <c r="E33" s="40"/>
      <c r="F33" s="40"/>
      <c r="G33" s="40"/>
      <c r="H33" s="40"/>
      <c r="I33" s="40"/>
      <c r="J33" s="40"/>
      <c r="K33" s="40"/>
      <c r="L33" s="40"/>
      <c r="M33" s="40"/>
      <c r="N33" s="40"/>
      <c r="O33" s="40"/>
      <c r="P33" s="40"/>
      <c r="Q33" s="28"/>
      <c r="R33" s="28"/>
      <c r="S33" s="28"/>
      <c r="T33" s="28"/>
      <c r="U33" s="28"/>
    </row>
    <row r="34" spans="1:21" ht="12.75">
      <c r="A34" s="3"/>
      <c r="C34" s="9"/>
      <c r="D34" s="9"/>
      <c r="E34" s="9"/>
      <c r="F34" s="9"/>
      <c r="G34" s="9"/>
      <c r="H34" s="9"/>
      <c r="I34" s="9"/>
      <c r="J34" s="9"/>
      <c r="K34" s="9"/>
      <c r="L34" s="9"/>
      <c r="M34" s="9"/>
      <c r="N34" s="9"/>
      <c r="O34" s="9"/>
      <c r="P34" s="9"/>
      <c r="Q34" s="28"/>
      <c r="R34" s="28"/>
      <c r="S34" s="28"/>
      <c r="T34" s="28"/>
      <c r="U34" s="28"/>
    </row>
    <row r="35" spans="1:21" s="13" customFormat="1" ht="15">
      <c r="A35" s="10"/>
      <c r="B35" s="11"/>
      <c r="C35" s="64" t="s">
        <v>17</v>
      </c>
      <c r="D35" s="64"/>
      <c r="E35" s="64"/>
      <c r="F35" s="64"/>
      <c r="G35" s="64"/>
      <c r="H35" s="64"/>
      <c r="I35" s="64"/>
      <c r="J35" s="64"/>
      <c r="K35" s="64"/>
      <c r="L35" s="64"/>
      <c r="M35" s="64"/>
      <c r="N35" s="64"/>
      <c r="O35" s="64"/>
      <c r="P35" s="65"/>
      <c r="Q35" s="12"/>
      <c r="R35" s="12"/>
      <c r="S35" s="12"/>
      <c r="T35" s="12"/>
      <c r="U35" s="12"/>
    </row>
    <row r="36" spans="1:21" s="2" customFormat="1" ht="12.75">
      <c r="A36" s="41"/>
      <c r="B36" s="14"/>
      <c r="C36" s="15" t="s">
        <v>5</v>
      </c>
      <c r="D36" s="16"/>
      <c r="E36" s="17"/>
      <c r="F36" s="16"/>
      <c r="G36" s="17"/>
      <c r="H36" s="16"/>
      <c r="I36" s="17"/>
      <c r="J36" s="16"/>
      <c r="K36" s="17"/>
      <c r="L36" s="16"/>
      <c r="M36" s="17"/>
      <c r="N36" s="16"/>
      <c r="O36" s="15" t="s">
        <v>5</v>
      </c>
      <c r="P36" s="18" t="s">
        <v>6</v>
      </c>
      <c r="Q36" s="19"/>
      <c r="R36" s="19"/>
      <c r="S36" s="19"/>
      <c r="T36" s="19"/>
      <c r="U36" s="19"/>
    </row>
    <row r="37" spans="1:21" s="25" customFormat="1" ht="12.75">
      <c r="A37" s="42"/>
      <c r="B37" s="20"/>
      <c r="C37" s="21">
        <f>C11</f>
        <v>44166</v>
      </c>
      <c r="D37" s="21">
        <f aca="true" t="shared" si="7" ref="D37:O37">D11</f>
        <v>44227</v>
      </c>
      <c r="E37" s="21">
        <f t="shared" si="7"/>
        <v>44228</v>
      </c>
      <c r="F37" s="21">
        <f t="shared" si="7"/>
        <v>44256</v>
      </c>
      <c r="G37" s="21">
        <f t="shared" si="7"/>
        <v>44287</v>
      </c>
      <c r="H37" s="21">
        <f t="shared" si="7"/>
        <v>44317</v>
      </c>
      <c r="I37" s="21">
        <f t="shared" si="7"/>
        <v>44348</v>
      </c>
      <c r="J37" s="21">
        <f t="shared" si="7"/>
        <v>44378</v>
      </c>
      <c r="K37" s="21">
        <f t="shared" si="7"/>
        <v>44409</v>
      </c>
      <c r="L37" s="21">
        <f t="shared" si="7"/>
        <v>44440</v>
      </c>
      <c r="M37" s="21">
        <f t="shared" si="7"/>
        <v>44470</v>
      </c>
      <c r="N37" s="21">
        <f t="shared" si="7"/>
        <v>44501</v>
      </c>
      <c r="O37" s="21">
        <f t="shared" si="7"/>
        <v>44531</v>
      </c>
      <c r="P37" s="23" t="s">
        <v>8</v>
      </c>
      <c r="Q37" s="24"/>
      <c r="R37" s="24"/>
      <c r="S37" s="24"/>
      <c r="T37" s="24"/>
      <c r="U37" s="24"/>
    </row>
    <row r="38" spans="1:21" ht="12.75">
      <c r="A38" s="3">
        <f>A31+1</f>
        <v>15</v>
      </c>
      <c r="B38" s="26" t="s">
        <v>9</v>
      </c>
      <c r="C38" s="43">
        <f aca="true" t="shared" si="8" ref="C38:P43">C12-C25</f>
        <v>90576429.00000009</v>
      </c>
      <c r="D38" s="44">
        <f t="shared" si="8"/>
        <v>89585837.00000006</v>
      </c>
      <c r="E38" s="43">
        <f t="shared" si="8"/>
        <v>88491995.00000006</v>
      </c>
      <c r="F38" s="44">
        <f t="shared" si="8"/>
        <v>97226668.00000006</v>
      </c>
      <c r="G38" s="43">
        <f t="shared" si="8"/>
        <v>97872105.00000006</v>
      </c>
      <c r="H38" s="44">
        <f t="shared" si="8"/>
        <v>97578761.31000006</v>
      </c>
      <c r="I38" s="43">
        <f t="shared" si="8"/>
        <v>101243944.00000006</v>
      </c>
      <c r="J38" s="44">
        <f t="shared" si="8"/>
        <v>100353970.00000009</v>
      </c>
      <c r="K38" s="43">
        <f t="shared" si="8"/>
        <v>101297654.4764905</v>
      </c>
      <c r="L38" s="44">
        <f t="shared" si="8"/>
        <v>102230146.48113802</v>
      </c>
      <c r="M38" s="43">
        <f t="shared" si="8"/>
        <v>103151446.01394263</v>
      </c>
      <c r="N38" s="44">
        <f t="shared" si="8"/>
        <v>104061553.07490432</v>
      </c>
      <c r="O38" s="43">
        <f t="shared" si="8"/>
        <v>104960467.6640231</v>
      </c>
      <c r="P38" s="45">
        <f>P12-P25</f>
        <v>98356229.0015769</v>
      </c>
      <c r="Q38" s="28"/>
      <c r="R38" s="28"/>
      <c r="S38" s="28"/>
      <c r="T38" s="28"/>
      <c r="U38" s="28"/>
    </row>
    <row r="39" spans="1:21" ht="12.75">
      <c r="A39" s="3">
        <f aca="true" t="shared" si="9" ref="A39:A44">A38+1</f>
        <v>16</v>
      </c>
      <c r="B39" s="29" t="s">
        <v>10</v>
      </c>
      <c r="C39" s="46">
        <f t="shared" si="8"/>
        <v>254928873.40230146</v>
      </c>
      <c r="D39" s="47">
        <f t="shared" si="8"/>
        <v>253660622.86230138</v>
      </c>
      <c r="E39" s="46">
        <f t="shared" si="8"/>
        <v>252233524.10230142</v>
      </c>
      <c r="F39" s="47">
        <f t="shared" si="8"/>
        <v>250859757.48230144</v>
      </c>
      <c r="G39" s="46">
        <f t="shared" si="8"/>
        <v>249406856.79230142</v>
      </c>
      <c r="H39" s="47">
        <f t="shared" si="8"/>
        <v>248145417.1723014</v>
      </c>
      <c r="I39" s="46">
        <f t="shared" si="8"/>
        <v>247446926.40230146</v>
      </c>
      <c r="J39" s="47">
        <f t="shared" si="8"/>
        <v>245936615.56230146</v>
      </c>
      <c r="K39" s="46">
        <f t="shared" si="8"/>
        <v>244816179.10441175</v>
      </c>
      <c r="L39" s="47">
        <f t="shared" si="8"/>
        <v>243695277.4339101</v>
      </c>
      <c r="M39" s="46">
        <f t="shared" si="8"/>
        <v>242573910.55079654</v>
      </c>
      <c r="N39" s="47">
        <f t="shared" si="8"/>
        <v>241452078.45507106</v>
      </c>
      <c r="O39" s="46">
        <f t="shared" si="8"/>
        <v>240329781.14673364</v>
      </c>
      <c r="P39" s="45">
        <f t="shared" si="8"/>
        <v>247345063.1130257</v>
      </c>
      <c r="Q39" s="28"/>
      <c r="R39" s="28"/>
      <c r="S39" s="28"/>
      <c r="T39" s="28"/>
      <c r="U39" s="28"/>
    </row>
    <row r="40" spans="1:21" ht="12.75">
      <c r="A40" s="3">
        <f t="shared" si="9"/>
        <v>17</v>
      </c>
      <c r="B40" s="31" t="s">
        <v>11</v>
      </c>
      <c r="C40" s="43">
        <f t="shared" si="8"/>
        <v>2727363958.3710585</v>
      </c>
      <c r="D40" s="44">
        <f t="shared" si="8"/>
        <v>2732003025.481059</v>
      </c>
      <c r="E40" s="43">
        <f t="shared" si="8"/>
        <v>2727984168.431059</v>
      </c>
      <c r="F40" s="44">
        <f t="shared" si="8"/>
        <v>2722965864.641061</v>
      </c>
      <c r="G40" s="43">
        <f t="shared" si="8"/>
        <v>2720383294.7610598</v>
      </c>
      <c r="H40" s="44">
        <f t="shared" si="8"/>
        <v>2718648826.14106</v>
      </c>
      <c r="I40" s="43">
        <f t="shared" si="8"/>
        <v>2740931735.5710597</v>
      </c>
      <c r="J40" s="44">
        <f t="shared" si="8"/>
        <v>2735485866.5610595</v>
      </c>
      <c r="K40" s="43">
        <f t="shared" si="8"/>
        <v>2738370418.7690706</v>
      </c>
      <c r="L40" s="44">
        <f t="shared" si="8"/>
        <v>2741231549.2345376</v>
      </c>
      <c r="M40" s="43">
        <f t="shared" si="8"/>
        <v>2753249347.683633</v>
      </c>
      <c r="N40" s="44">
        <f t="shared" si="8"/>
        <v>2756043724.390184</v>
      </c>
      <c r="O40" s="43">
        <f t="shared" si="8"/>
        <v>2766850098.703228</v>
      </c>
      <c r="P40" s="45">
        <f t="shared" si="8"/>
        <v>2737039375.287625</v>
      </c>
      <c r="Q40" s="28"/>
      <c r="R40" s="28"/>
      <c r="S40" s="28"/>
      <c r="T40" s="28"/>
      <c r="U40" s="28"/>
    </row>
    <row r="41" spans="1:21" ht="12.75">
      <c r="A41" s="3">
        <f t="shared" si="9"/>
        <v>18</v>
      </c>
      <c r="B41" s="29" t="s">
        <v>12</v>
      </c>
      <c r="C41" s="46">
        <f t="shared" si="8"/>
        <v>2200287215.7879047</v>
      </c>
      <c r="D41" s="47">
        <f t="shared" si="8"/>
        <v>2197949619.597905</v>
      </c>
      <c r="E41" s="46">
        <f t="shared" si="8"/>
        <v>2199959963.997905</v>
      </c>
      <c r="F41" s="47">
        <f t="shared" si="8"/>
        <v>2199802531.707905</v>
      </c>
      <c r="G41" s="46">
        <f t="shared" si="8"/>
        <v>2200299249.5779047</v>
      </c>
      <c r="H41" s="47">
        <f t="shared" si="8"/>
        <v>2197752758.7879047</v>
      </c>
      <c r="I41" s="46">
        <f t="shared" si="8"/>
        <v>2204625591.6079044</v>
      </c>
      <c r="J41" s="47">
        <f t="shared" si="8"/>
        <v>2201756007.397905</v>
      </c>
      <c r="K41" s="46">
        <f t="shared" si="8"/>
        <v>2198599296.3400416</v>
      </c>
      <c r="L41" s="47">
        <f t="shared" si="8"/>
        <v>2227386933.674781</v>
      </c>
      <c r="M41" s="46">
        <f t="shared" si="8"/>
        <v>2224172613.4714503</v>
      </c>
      <c r="N41" s="47">
        <f t="shared" si="8"/>
        <v>2220956335.73005</v>
      </c>
      <c r="O41" s="46">
        <f t="shared" si="8"/>
        <v>2231516798.1383047</v>
      </c>
      <c r="P41" s="45">
        <f t="shared" si="8"/>
        <v>2208081916.601374</v>
      </c>
      <c r="Q41" s="28"/>
      <c r="R41" s="28"/>
      <c r="S41" s="28"/>
      <c r="T41" s="28"/>
      <c r="U41" s="28"/>
    </row>
    <row r="42" spans="1:21" ht="12.75">
      <c r="A42" s="3">
        <f t="shared" si="9"/>
        <v>19</v>
      </c>
      <c r="B42" s="31" t="s">
        <v>13</v>
      </c>
      <c r="C42" s="43">
        <f t="shared" si="8"/>
        <v>3216920373.7837806</v>
      </c>
      <c r="D42" s="44">
        <f t="shared" si="8"/>
        <v>3227199871.659568</v>
      </c>
      <c r="E42" s="43">
        <f t="shared" si="8"/>
        <v>3252471002.6395674</v>
      </c>
      <c r="F42" s="44">
        <f t="shared" si="8"/>
        <v>3286718647.2795687</v>
      </c>
      <c r="G42" s="43">
        <f t="shared" si="8"/>
        <v>3303956488.0395684</v>
      </c>
      <c r="H42" s="44">
        <f t="shared" si="8"/>
        <v>3323487984.009568</v>
      </c>
      <c r="I42" s="43">
        <f t="shared" si="8"/>
        <v>3369272799.4695683</v>
      </c>
      <c r="J42" s="44">
        <f t="shared" si="8"/>
        <v>3381331208.5995684</v>
      </c>
      <c r="K42" s="43">
        <f t="shared" si="8"/>
        <v>3394029403.3072715</v>
      </c>
      <c r="L42" s="44">
        <f t="shared" si="8"/>
        <v>3405563226.876919</v>
      </c>
      <c r="M42" s="43">
        <f t="shared" si="8"/>
        <v>3418227879.360738</v>
      </c>
      <c r="N42" s="44">
        <f t="shared" si="8"/>
        <v>3429199546.2799106</v>
      </c>
      <c r="O42" s="43">
        <f t="shared" si="8"/>
        <v>3551433409.925086</v>
      </c>
      <c r="P42" s="45">
        <f t="shared" si="8"/>
        <v>3350754757.017745</v>
      </c>
      <c r="Q42" s="28"/>
      <c r="R42" s="28"/>
      <c r="S42" s="28"/>
      <c r="T42" s="28"/>
      <c r="U42" s="28"/>
    </row>
    <row r="43" spans="1:21" ht="12.75">
      <c r="A43" s="3">
        <f t="shared" si="9"/>
        <v>20</v>
      </c>
      <c r="B43" s="29" t="s">
        <v>14</v>
      </c>
      <c r="C43" s="51">
        <f t="shared" si="8"/>
        <v>290972664.41</v>
      </c>
      <c r="D43" s="52">
        <f t="shared" si="8"/>
        <v>288869554.03999996</v>
      </c>
      <c r="E43" s="51">
        <f t="shared" si="8"/>
        <v>287705482.27</v>
      </c>
      <c r="F43" s="52">
        <f t="shared" si="8"/>
        <v>288389455.89</v>
      </c>
      <c r="G43" s="51">
        <f t="shared" si="8"/>
        <v>294373849.80999994</v>
      </c>
      <c r="H43" s="52">
        <f t="shared" si="8"/>
        <v>293448853.52</v>
      </c>
      <c r="I43" s="51">
        <f t="shared" si="8"/>
        <v>296672781.23999995</v>
      </c>
      <c r="J43" s="52">
        <f t="shared" si="8"/>
        <v>296739341.97999996</v>
      </c>
      <c r="K43" s="51">
        <f t="shared" si="8"/>
        <v>297851862.8008018</v>
      </c>
      <c r="L43" s="52">
        <f t="shared" si="8"/>
        <v>298955703.69962776</v>
      </c>
      <c r="M43" s="51">
        <f t="shared" si="8"/>
        <v>300050864.6764778</v>
      </c>
      <c r="N43" s="52">
        <f t="shared" si="8"/>
        <v>301137345.73135185</v>
      </c>
      <c r="O43" s="51">
        <f t="shared" si="8"/>
        <v>331094791.66113925</v>
      </c>
      <c r="P43" s="48">
        <f t="shared" si="8"/>
        <v>297404811.6714922</v>
      </c>
      <c r="Q43" s="28"/>
      <c r="R43" s="28"/>
      <c r="S43" s="28"/>
      <c r="T43" s="28"/>
      <c r="U43" s="28"/>
    </row>
    <row r="44" spans="1:21" ht="12.75">
      <c r="A44" s="3">
        <f t="shared" si="9"/>
        <v>21</v>
      </c>
      <c r="B44" s="33" t="s">
        <v>15</v>
      </c>
      <c r="C44" s="34">
        <f>SUM(C38:C43)</f>
        <v>8781049514.755045</v>
      </c>
      <c r="D44" s="35">
        <f aca="true" t="shared" si="10" ref="D44:P44">SUM(D38:D43)</f>
        <v>8789268530.640833</v>
      </c>
      <c r="E44" s="34">
        <f t="shared" si="10"/>
        <v>8808846136.440832</v>
      </c>
      <c r="F44" s="35">
        <f t="shared" si="10"/>
        <v>8845962925.000835</v>
      </c>
      <c r="G44" s="34">
        <f t="shared" si="10"/>
        <v>8866291843.980833</v>
      </c>
      <c r="H44" s="35">
        <f t="shared" si="10"/>
        <v>8879062600.940834</v>
      </c>
      <c r="I44" s="34">
        <f t="shared" si="10"/>
        <v>8960193778.290834</v>
      </c>
      <c r="J44" s="35">
        <f t="shared" si="10"/>
        <v>8961603010.100834</v>
      </c>
      <c r="K44" s="34">
        <f t="shared" si="10"/>
        <v>8974964814.798088</v>
      </c>
      <c r="L44" s="35">
        <f t="shared" si="10"/>
        <v>9019062837.400913</v>
      </c>
      <c r="M44" s="34">
        <f t="shared" si="10"/>
        <v>9041426061.757036</v>
      </c>
      <c r="N44" s="35">
        <f t="shared" si="10"/>
        <v>9052850583.661472</v>
      </c>
      <c r="O44" s="34">
        <f t="shared" si="10"/>
        <v>9226185347.238514</v>
      </c>
      <c r="P44" s="49">
        <f t="shared" si="10"/>
        <v>8938982152.692839</v>
      </c>
      <c r="Q44" s="28"/>
      <c r="R44" s="28"/>
      <c r="S44" s="28"/>
      <c r="T44" s="28"/>
      <c r="U44" s="28"/>
    </row>
    <row r="45" spans="1:21" ht="12.75">
      <c r="A45" s="3"/>
      <c r="B45" s="37"/>
      <c r="C45" s="39"/>
      <c r="D45" s="39"/>
      <c r="E45" s="39"/>
      <c r="F45" s="39"/>
      <c r="G45" s="39"/>
      <c r="H45" s="39"/>
      <c r="I45" s="39"/>
      <c r="J45" s="39"/>
      <c r="K45" s="39"/>
      <c r="L45" s="39"/>
      <c r="M45" s="39"/>
      <c r="N45" s="39"/>
      <c r="O45" s="39"/>
      <c r="P45" s="50"/>
      <c r="Q45" s="28"/>
      <c r="R45" s="28"/>
      <c r="S45" s="28"/>
      <c r="T45" s="28"/>
      <c r="U45" s="28"/>
    </row>
    <row r="46" spans="1:21" ht="12.75">
      <c r="A46" s="3"/>
      <c r="B46" s="19"/>
      <c r="C46" s="40"/>
      <c r="D46" s="40"/>
      <c r="E46" s="40"/>
      <c r="F46" s="40"/>
      <c r="G46" s="40"/>
      <c r="H46" s="40"/>
      <c r="I46" s="40"/>
      <c r="J46" s="40"/>
      <c r="K46" s="40"/>
      <c r="L46" s="40"/>
      <c r="M46" s="40"/>
      <c r="N46" s="40"/>
      <c r="O46" s="40"/>
      <c r="P46" s="40"/>
      <c r="Q46" s="28"/>
      <c r="R46" s="28"/>
      <c r="S46" s="28"/>
      <c r="T46" s="28"/>
      <c r="U46" s="28"/>
    </row>
    <row r="47" spans="1:21" ht="12.75">
      <c r="A47" s="3"/>
      <c r="B47" s="28" t="s">
        <v>18</v>
      </c>
      <c r="C47" s="40"/>
      <c r="D47" s="40"/>
      <c r="E47" s="40"/>
      <c r="F47" s="40"/>
      <c r="G47" s="40"/>
      <c r="H47" s="40"/>
      <c r="I47" s="40"/>
      <c r="J47" s="40"/>
      <c r="K47" s="40"/>
      <c r="L47" s="40"/>
      <c r="M47" s="40"/>
      <c r="N47" s="40"/>
      <c r="O47" s="40"/>
      <c r="P47" s="40"/>
      <c r="Q47" s="28"/>
      <c r="R47" s="28"/>
      <c r="S47" s="28"/>
      <c r="T47" s="28"/>
      <c r="U47" s="28"/>
    </row>
    <row r="48" spans="1:21" ht="12.75">
      <c r="A48" s="3"/>
      <c r="B48" s="28" t="s">
        <v>19</v>
      </c>
      <c r="C48" s="40"/>
      <c r="D48" s="40"/>
      <c r="E48" s="40"/>
      <c r="F48" s="40"/>
      <c r="G48" s="40"/>
      <c r="H48" s="40"/>
      <c r="I48" s="40"/>
      <c r="J48" s="40"/>
      <c r="K48" s="40"/>
      <c r="L48" s="40"/>
      <c r="M48" s="40"/>
      <c r="N48" s="40"/>
      <c r="O48" s="40"/>
      <c r="P48" s="40"/>
      <c r="Q48" s="28"/>
      <c r="R48" s="28"/>
      <c r="S48" s="28"/>
      <c r="T48" s="28"/>
      <c r="U48" s="28"/>
    </row>
    <row r="49" spans="1:21" ht="12.75">
      <c r="A49" s="3"/>
      <c r="B49" s="28" t="s">
        <v>20</v>
      </c>
      <c r="C49" s="9"/>
      <c r="D49" s="9"/>
      <c r="E49" s="9"/>
      <c r="F49" s="9"/>
      <c r="G49" s="9"/>
      <c r="H49" s="9"/>
      <c r="I49" s="9"/>
      <c r="J49" s="9"/>
      <c r="K49" s="9"/>
      <c r="L49" s="9"/>
      <c r="M49" s="9"/>
      <c r="N49" s="9"/>
      <c r="O49" s="9"/>
      <c r="P49" s="9"/>
      <c r="Q49" s="28"/>
      <c r="R49" s="28"/>
      <c r="S49" s="28"/>
      <c r="T49" s="28"/>
      <c r="U49" s="28"/>
    </row>
    <row r="50" spans="1:21" ht="12.75">
      <c r="A50" s="3"/>
      <c r="B50" s="28" t="s">
        <v>21</v>
      </c>
      <c r="Q50" s="28"/>
      <c r="R50" s="28"/>
      <c r="S50" s="28"/>
      <c r="T50" s="28"/>
      <c r="U50" s="28"/>
    </row>
    <row r="51" spans="1:21" ht="12.75">
      <c r="A51" s="3"/>
      <c r="B51" s="4"/>
      <c r="Q51" s="28"/>
      <c r="R51" s="28"/>
      <c r="S51" s="28"/>
      <c r="T51" s="28"/>
      <c r="U51" s="28"/>
    </row>
    <row r="52" spans="1:21" s="2" customFormat="1" ht="12.75">
      <c r="A52" s="3"/>
      <c r="C52" s="3"/>
      <c r="D52" s="3"/>
      <c r="E52" s="3"/>
      <c r="F52" s="3"/>
      <c r="G52" s="3"/>
      <c r="H52" s="3"/>
      <c r="I52" s="3"/>
      <c r="J52" s="3"/>
      <c r="K52" s="3"/>
      <c r="L52" s="3"/>
      <c r="M52" s="3"/>
      <c r="N52" s="3"/>
      <c r="O52" s="3"/>
      <c r="P52" s="3"/>
      <c r="Q52" s="4"/>
      <c r="R52" s="4"/>
      <c r="S52" s="4"/>
      <c r="T52" s="4"/>
      <c r="U52" s="4"/>
    </row>
    <row r="53" spans="1:21" s="2" customFormat="1" ht="12.75">
      <c r="A53" s="3"/>
      <c r="C53" s="3"/>
      <c r="D53" s="3"/>
      <c r="E53" s="3"/>
      <c r="F53" s="3"/>
      <c r="G53" s="3"/>
      <c r="H53" s="3"/>
      <c r="I53" s="3"/>
      <c r="J53" s="3"/>
      <c r="K53" s="3"/>
      <c r="L53" s="3"/>
      <c r="M53" s="3"/>
      <c r="N53" s="3"/>
      <c r="O53" s="3"/>
      <c r="P53" s="3"/>
      <c r="Q53" s="4"/>
      <c r="R53" s="4"/>
      <c r="S53" s="4"/>
      <c r="T53" s="4"/>
      <c r="U53" s="4"/>
    </row>
  </sheetData>
  <sheetProtection/>
  <mergeCells count="3">
    <mergeCell ref="C9:P9"/>
    <mergeCell ref="C22:P22"/>
    <mergeCell ref="C35:P35"/>
  </mergeCells>
  <printOptions/>
  <pageMargins left="0.31" right="0.2" top="0.51" bottom="0.6" header="0.26" footer="0.28"/>
  <pageSetup horizontalDpi="600" verticalDpi="600" orientation="landscape" scale="58" r:id="rId1"/>
  <headerFooter alignWithMargins="0">
    <oddHeader>&amp;C&amp;"Arial,Bold"&amp;14ATTACHMENT 3&amp;"Arial,Regular"&amp;10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 David</dc:creator>
  <cp:keywords/>
  <dc:description/>
  <cp:lastModifiedBy>Siharath, Christy</cp:lastModifiedBy>
  <cp:lastPrinted>2018-08-26T15:11:32Z</cp:lastPrinted>
  <dcterms:created xsi:type="dcterms:W3CDTF">2018-08-23T02:25:39Z</dcterms:created>
  <dcterms:modified xsi:type="dcterms:W3CDTF">2021-08-26T14:41:46Z</dcterms:modified>
  <cp:category/>
  <cp:version/>
  <cp:contentType/>
  <cp:contentStatus/>
</cp:coreProperties>
</file>